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7" i="1" l="1"/>
  <c r="O20" i="1" s="1"/>
  <c r="AE13" i="1"/>
  <c r="AD13" i="1"/>
  <c r="AC13" i="1"/>
  <c r="AB13" i="1"/>
  <c r="AA13" i="1"/>
  <c r="Z13" i="1"/>
  <c r="Y13" i="1"/>
  <c r="I19" i="1" s="1"/>
  <c r="X13" i="1"/>
  <c r="H19" i="1" s="1"/>
  <c r="W13" i="1"/>
  <c r="G19" i="1" s="1"/>
  <c r="V13" i="1"/>
  <c r="F19" i="1" s="1"/>
  <c r="K19" i="1" s="1"/>
  <c r="U13" i="1"/>
  <c r="E19" i="1" s="1"/>
  <c r="T13" i="1"/>
  <c r="S13" i="1"/>
  <c r="R13" i="1"/>
  <c r="Q13" i="1"/>
  <c r="P13" i="1"/>
  <c r="M13" i="1"/>
  <c r="L13" i="1"/>
  <c r="K13" i="1"/>
  <c r="J13" i="1"/>
  <c r="I13" i="1"/>
  <c r="I17" i="1"/>
  <c r="H13" i="1"/>
  <c r="H17" i="1"/>
  <c r="L17" i="1" s="1"/>
  <c r="G13" i="1"/>
  <c r="G17" i="1"/>
  <c r="G20" i="1" s="1"/>
  <c r="F13" i="1"/>
  <c r="F17" i="1"/>
  <c r="F20" i="1" s="1"/>
  <c r="E13" i="1"/>
  <c r="E17" i="1"/>
  <c r="E20" i="1" s="1"/>
  <c r="N13" i="1"/>
  <c r="N17" i="1"/>
  <c r="D14" i="1"/>
  <c r="M17" i="1"/>
  <c r="K17" i="1"/>
  <c r="K20" i="1" l="1"/>
  <c r="H20" i="1"/>
  <c r="L20" i="1" s="1"/>
  <c r="L19" i="1"/>
  <c r="M19" i="1"/>
  <c r="I20" i="1"/>
  <c r="M20" i="1" s="1"/>
  <c r="N20" i="1" l="1"/>
</calcChain>
</file>

<file path=xl/sharedStrings.xml><?xml version="1.0" encoding="utf-8"?>
<sst xmlns="http://schemas.openxmlformats.org/spreadsheetml/2006/main" count="90" uniqueCount="59">
  <si>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</si>
  <si>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</si>
  <si>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</si>
  <si>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</si>
  <si>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</si>
  <si>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</si>
  <si>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</si>
  <si>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</si>
  <si>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</si>
  <si>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</si>
  <si>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</si>
  <si>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</si>
  <si>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</si>
  <si>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</si>
  <si>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</si>
  <si>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</si>
  <si>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</si>
  <si>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</si>
  <si>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</si>
  <si>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</si>
  <si>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</si>
  <si>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</si>
  <si>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</si>
  <si>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</si>
  <si>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</si>
  <si>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</si>
  <si>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</si>
  <si>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</si>
  <si>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</si>
  <si>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</si>
  <si>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</si>
  <si>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</si>
  <si>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</si>
  <si>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</si>
  <si>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</si>
  <si>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</si>
  <si>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</si>
  <si>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</si>
  <si>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</si>
  <si>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</si>
  <si>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</si>
  <si>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suomensarja</t>
  </si>
  <si>
    <t>ViU</t>
  </si>
  <si>
    <t>ykköspesis</t>
  </si>
  <si>
    <t>12.</t>
  </si>
  <si>
    <t>11.</t>
  </si>
  <si>
    <t>ViU = Viinijärven Urheilijat  (1914)</t>
  </si>
  <si>
    <t>karsintasarja</t>
  </si>
  <si>
    <t>13.05. 2000  ViU - PeTo  0-2  (1-3, 3-5)</t>
  </si>
  <si>
    <t>11.  ottelu</t>
  </si>
  <si>
    <t>18.06. 2000  ViU - Manse PP  1-0  (5-5, 4-4, 0-0, 3-2)</t>
  </si>
  <si>
    <t>12.  ottelu</t>
  </si>
  <si>
    <t>21.06. 2000  Manse PP - ViU  2-1  (4-5, 12-3, 2-1)</t>
  </si>
  <si>
    <t xml:space="preserve">  19 v   1 kk 13 pv</t>
  </si>
  <si>
    <t xml:space="preserve">  19 v   2 kk 19 pv</t>
  </si>
  <si>
    <t xml:space="preserve">  19 v   2 kk 22 pv</t>
  </si>
  <si>
    <t>30.3.1981   Liperi</t>
  </si>
  <si>
    <t>( nyk. Ikonen )</t>
  </si>
  <si>
    <t>Satu Laukkanen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</si>
</sst>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165" fontId="1" fillId="7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8" borderId="8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right"/>
    </xf>
    <xf numFmtId="0" fontId="1" fillId="8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8" borderId="10" xfId="0" applyFont="1" applyFill="1" applyBorder="1"/>
    <xf numFmtId="0" fontId="3" fillId="8" borderId="11" xfId="0" applyFont="1" applyFill="1" applyBorder="1"/>
    <xf numFmtId="0" fontId="1" fillId="8" borderId="11" xfId="0" applyFont="1" applyFill="1" applyBorder="1"/>
    <xf numFmtId="0" fontId="1" fillId="8" borderId="11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9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3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7" customWidth="1"/>
    <col min="4" max="4" width="7.85546875" style="88" customWidth="1"/>
    <col min="5" max="12" width="5.7109375" style="88" customWidth="1"/>
    <col min="13" max="13" width="6.28515625" style="88" customWidth="1"/>
    <col min="14" max="14" width="8.28515625" style="88" customWidth="1"/>
    <col min="15" max="15" width="0.7109375" style="88" customWidth="1"/>
    <col min="16" max="23" width="5.7109375" style="88" customWidth="1"/>
    <col min="24" max="27" width="5.7109375" style="26" customWidth="1"/>
    <col min="28" max="28" width="6.28515625" style="89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58</v>
      </c>
      <c r="C1" s="2"/>
      <c r="D1" s="3"/>
      <c r="E1" s="4" t="s">
        <v>56</v>
      </c>
      <c r="F1" s="5"/>
      <c r="G1" s="6"/>
      <c r="H1" s="3"/>
      <c r="I1" s="5"/>
      <c r="J1" s="5" t="s">
        <v>57</v>
      </c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31">
        <v>2000</v>
      </c>
      <c r="C4" s="31" t="s">
        <v>44</v>
      </c>
      <c r="D4" s="33" t="s">
        <v>42</v>
      </c>
      <c r="E4" s="31">
        <v>22</v>
      </c>
      <c r="F4" s="31">
        <v>0</v>
      </c>
      <c r="G4" s="31">
        <v>2</v>
      </c>
      <c r="H4" s="31">
        <v>4</v>
      </c>
      <c r="I4" s="31">
        <v>29</v>
      </c>
      <c r="J4" s="31">
        <v>15</v>
      </c>
      <c r="K4" s="31">
        <v>9</v>
      </c>
      <c r="L4" s="31">
        <v>3</v>
      </c>
      <c r="M4" s="31">
        <v>2</v>
      </c>
      <c r="N4" s="34">
        <v>0.32200000000000001</v>
      </c>
      <c r="O4" s="25">
        <v>90</v>
      </c>
      <c r="P4" s="31"/>
      <c r="Q4" s="31"/>
      <c r="R4" s="31"/>
      <c r="S4" s="31"/>
      <c r="T4" s="31"/>
      <c r="U4" s="32">
        <v>6</v>
      </c>
      <c r="V4" s="32">
        <v>0</v>
      </c>
      <c r="W4" s="32">
        <v>0</v>
      </c>
      <c r="X4" s="32">
        <v>0</v>
      </c>
      <c r="Y4" s="32">
        <v>15</v>
      </c>
      <c r="Z4" s="31"/>
      <c r="AA4" s="31"/>
      <c r="AB4" s="31"/>
      <c r="AC4" s="31"/>
      <c r="AD4" s="31"/>
      <c r="AE4" s="31"/>
      <c r="AF4" s="92" t="s">
        <v>47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35">
        <v>2001</v>
      </c>
      <c r="C5" s="35"/>
      <c r="D5" s="36" t="s">
        <v>42</v>
      </c>
      <c r="E5" s="35"/>
      <c r="F5" s="37" t="s">
        <v>43</v>
      </c>
      <c r="G5" s="91"/>
      <c r="H5" s="90"/>
      <c r="I5" s="35"/>
      <c r="J5" s="35"/>
      <c r="K5" s="35"/>
      <c r="L5" s="35"/>
      <c r="M5" s="35"/>
      <c r="N5" s="38"/>
      <c r="O5" s="25"/>
      <c r="P5" s="31"/>
      <c r="Q5" s="31"/>
      <c r="R5" s="31"/>
      <c r="S5" s="31"/>
      <c r="T5" s="31"/>
      <c r="U5" s="32"/>
      <c r="V5" s="32"/>
      <c r="W5" s="32"/>
      <c r="X5" s="32"/>
      <c r="Y5" s="32"/>
      <c r="Z5" s="31"/>
      <c r="AA5" s="31"/>
      <c r="AB5" s="31"/>
      <c r="AC5" s="31"/>
      <c r="AD5" s="31"/>
      <c r="AE5" s="31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35">
        <v>2002</v>
      </c>
      <c r="C6" s="35"/>
      <c r="D6" s="36" t="s">
        <v>42</v>
      </c>
      <c r="E6" s="35"/>
      <c r="F6" s="37" t="s">
        <v>43</v>
      </c>
      <c r="G6" s="91"/>
      <c r="H6" s="90"/>
      <c r="I6" s="35"/>
      <c r="J6" s="35"/>
      <c r="K6" s="35"/>
      <c r="L6" s="35"/>
      <c r="M6" s="35"/>
      <c r="N6" s="38"/>
      <c r="O6" s="25"/>
      <c r="P6" s="31"/>
      <c r="Q6" s="31"/>
      <c r="R6" s="31"/>
      <c r="S6" s="31"/>
      <c r="T6" s="31"/>
      <c r="U6" s="32"/>
      <c r="V6" s="32"/>
      <c r="W6" s="32"/>
      <c r="X6" s="32"/>
      <c r="Y6" s="32"/>
      <c r="Z6" s="31"/>
      <c r="AA6" s="31"/>
      <c r="AB6" s="31"/>
      <c r="AC6" s="31"/>
      <c r="AD6" s="31"/>
      <c r="AE6" s="31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35">
        <v>2003</v>
      </c>
      <c r="C7" s="35"/>
      <c r="D7" s="36" t="s">
        <v>42</v>
      </c>
      <c r="E7" s="35"/>
      <c r="F7" s="37" t="s">
        <v>43</v>
      </c>
      <c r="G7" s="91"/>
      <c r="H7" s="90"/>
      <c r="I7" s="35"/>
      <c r="J7" s="35"/>
      <c r="K7" s="35"/>
      <c r="L7" s="35"/>
      <c r="M7" s="35"/>
      <c r="N7" s="38"/>
      <c r="O7" s="25"/>
      <c r="P7" s="31"/>
      <c r="Q7" s="31"/>
      <c r="R7" s="31"/>
      <c r="S7" s="31"/>
      <c r="T7" s="31"/>
      <c r="U7" s="32"/>
      <c r="V7" s="32"/>
      <c r="W7" s="32"/>
      <c r="X7" s="32"/>
      <c r="Y7" s="32"/>
      <c r="Z7" s="31"/>
      <c r="AA7" s="31"/>
      <c r="AB7" s="31"/>
      <c r="AC7" s="31"/>
      <c r="AD7" s="31"/>
      <c r="AE7" s="31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35">
        <v>2004</v>
      </c>
      <c r="C8" s="35"/>
      <c r="D8" s="36" t="s">
        <v>42</v>
      </c>
      <c r="E8" s="35"/>
      <c r="F8" s="37" t="s">
        <v>43</v>
      </c>
      <c r="G8" s="91"/>
      <c r="H8" s="90"/>
      <c r="I8" s="35"/>
      <c r="J8" s="35"/>
      <c r="K8" s="35"/>
      <c r="L8" s="35"/>
      <c r="M8" s="35"/>
      <c r="N8" s="38"/>
      <c r="O8" s="25"/>
      <c r="P8" s="31"/>
      <c r="Q8" s="31"/>
      <c r="R8" s="31"/>
      <c r="S8" s="31"/>
      <c r="T8" s="31"/>
      <c r="U8" s="32"/>
      <c r="V8" s="32"/>
      <c r="W8" s="32"/>
      <c r="X8" s="32"/>
      <c r="Y8" s="32"/>
      <c r="Z8" s="31"/>
      <c r="AA8" s="31"/>
      <c r="AB8" s="31"/>
      <c r="AC8" s="31"/>
      <c r="AD8" s="31"/>
      <c r="AE8" s="31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5">
        <v>2005</v>
      </c>
      <c r="C9" s="35"/>
      <c r="D9" s="36" t="s">
        <v>42</v>
      </c>
      <c r="E9" s="35"/>
      <c r="F9" s="37" t="s">
        <v>43</v>
      </c>
      <c r="G9" s="91"/>
      <c r="H9" s="90"/>
      <c r="I9" s="35"/>
      <c r="J9" s="35"/>
      <c r="K9" s="35"/>
      <c r="L9" s="35"/>
      <c r="M9" s="35"/>
      <c r="N9" s="38"/>
      <c r="O9" s="25"/>
      <c r="P9" s="31"/>
      <c r="Q9" s="31"/>
      <c r="R9" s="31"/>
      <c r="S9" s="31"/>
      <c r="T9" s="31"/>
      <c r="U9" s="32"/>
      <c r="V9" s="32"/>
      <c r="W9" s="32"/>
      <c r="X9" s="32"/>
      <c r="Y9" s="32"/>
      <c r="Z9" s="31"/>
      <c r="AA9" s="31"/>
      <c r="AB9" s="31"/>
      <c r="AC9" s="31"/>
      <c r="AD9" s="31"/>
      <c r="AE9" s="31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2006</v>
      </c>
      <c r="C10" s="27"/>
      <c r="D10" s="28" t="s">
        <v>42</v>
      </c>
      <c r="E10" s="27"/>
      <c r="F10" s="29" t="s">
        <v>41</v>
      </c>
      <c r="G10" s="27"/>
      <c r="H10" s="27"/>
      <c r="I10" s="27"/>
      <c r="J10" s="27"/>
      <c r="K10" s="27"/>
      <c r="L10" s="27"/>
      <c r="M10" s="27"/>
      <c r="N10" s="30"/>
      <c r="O10" s="25"/>
      <c r="P10" s="31"/>
      <c r="Q10" s="31"/>
      <c r="R10" s="31"/>
      <c r="S10" s="31"/>
      <c r="T10" s="31"/>
      <c r="U10" s="32"/>
      <c r="V10" s="32"/>
      <c r="W10" s="32"/>
      <c r="X10" s="32"/>
      <c r="Y10" s="32"/>
      <c r="Z10" s="31"/>
      <c r="AA10" s="31"/>
      <c r="AB10" s="31"/>
      <c r="AC10" s="31"/>
      <c r="AD10" s="31"/>
      <c r="AE10" s="31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2007</v>
      </c>
      <c r="C11" s="27"/>
      <c r="D11" s="28" t="s">
        <v>42</v>
      </c>
      <c r="E11" s="27"/>
      <c r="F11" s="29" t="s">
        <v>41</v>
      </c>
      <c r="G11" s="27"/>
      <c r="H11" s="27"/>
      <c r="I11" s="27"/>
      <c r="J11" s="27"/>
      <c r="K11" s="27"/>
      <c r="L11" s="27"/>
      <c r="M11" s="27"/>
      <c r="N11" s="30"/>
      <c r="O11" s="25"/>
      <c r="P11" s="31"/>
      <c r="Q11" s="31"/>
      <c r="R11" s="31"/>
      <c r="S11" s="31"/>
      <c r="T11" s="31"/>
      <c r="U11" s="32"/>
      <c r="V11" s="32"/>
      <c r="W11" s="32"/>
      <c r="X11" s="32"/>
      <c r="Y11" s="32"/>
      <c r="Z11" s="31"/>
      <c r="AA11" s="31"/>
      <c r="AB11" s="31"/>
      <c r="AC11" s="31"/>
      <c r="AD11" s="31"/>
      <c r="AE11" s="31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31">
        <v>2008</v>
      </c>
      <c r="C12" s="31" t="s">
        <v>45</v>
      </c>
      <c r="D12" s="33" t="s">
        <v>42</v>
      </c>
      <c r="E12" s="31">
        <v>19</v>
      </c>
      <c r="F12" s="31">
        <v>0</v>
      </c>
      <c r="G12" s="31">
        <v>3</v>
      </c>
      <c r="H12" s="31">
        <v>0</v>
      </c>
      <c r="I12" s="31">
        <v>26</v>
      </c>
      <c r="J12" s="31">
        <v>6</v>
      </c>
      <c r="K12" s="31">
        <v>7</v>
      </c>
      <c r="L12" s="31">
        <v>10</v>
      </c>
      <c r="M12" s="31">
        <v>3</v>
      </c>
      <c r="N12" s="34">
        <v>0.34699999999999998</v>
      </c>
      <c r="O12" s="25">
        <v>75</v>
      </c>
      <c r="P12" s="31"/>
      <c r="Q12" s="31"/>
      <c r="R12" s="31"/>
      <c r="S12" s="31"/>
      <c r="T12" s="31"/>
      <c r="U12" s="32"/>
      <c r="V12" s="32"/>
      <c r="W12" s="32"/>
      <c r="X12" s="32"/>
      <c r="Y12" s="32"/>
      <c r="Z12" s="31"/>
      <c r="AA12" s="31"/>
      <c r="AB12" s="31"/>
      <c r="AC12" s="31"/>
      <c r="AD12" s="31"/>
      <c r="AE12" s="31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 t="shared" ref="E13:M13" si="0">SUM(E4:E12)</f>
        <v>41</v>
      </c>
      <c r="F13" s="19">
        <f t="shared" si="0"/>
        <v>0</v>
      </c>
      <c r="G13" s="19">
        <f t="shared" si="0"/>
        <v>5</v>
      </c>
      <c r="H13" s="19">
        <f t="shared" si="0"/>
        <v>4</v>
      </c>
      <c r="I13" s="19">
        <f t="shared" si="0"/>
        <v>55</v>
      </c>
      <c r="J13" s="19">
        <f t="shared" si="0"/>
        <v>21</v>
      </c>
      <c r="K13" s="19">
        <f t="shared" si="0"/>
        <v>16</v>
      </c>
      <c r="L13" s="19">
        <f t="shared" si="0"/>
        <v>13</v>
      </c>
      <c r="M13" s="19">
        <f t="shared" si="0"/>
        <v>5</v>
      </c>
      <c r="N13" s="39">
        <f>PRODUCT(I13/O13)</f>
        <v>0.33333333333333331</v>
      </c>
      <c r="O13" s="40">
        <v>165</v>
      </c>
      <c r="P13" s="19">
        <f t="shared" ref="P13:AE13" si="1">SUM(P4:P12)</f>
        <v>0</v>
      </c>
      <c r="Q13" s="19">
        <f t="shared" si="1"/>
        <v>0</v>
      </c>
      <c r="R13" s="19">
        <f t="shared" si="1"/>
        <v>0</v>
      </c>
      <c r="S13" s="19">
        <f t="shared" si="1"/>
        <v>0</v>
      </c>
      <c r="T13" s="19">
        <f t="shared" si="1"/>
        <v>0</v>
      </c>
      <c r="U13" s="19">
        <f t="shared" si="1"/>
        <v>6</v>
      </c>
      <c r="V13" s="19">
        <f t="shared" si="1"/>
        <v>0</v>
      </c>
      <c r="W13" s="19">
        <f t="shared" si="1"/>
        <v>0</v>
      </c>
      <c r="X13" s="19">
        <f t="shared" si="1"/>
        <v>0</v>
      </c>
      <c r="Y13" s="19">
        <f t="shared" si="1"/>
        <v>15</v>
      </c>
      <c r="Z13" s="19">
        <f t="shared" si="1"/>
        <v>0</v>
      </c>
      <c r="AA13" s="19">
        <f t="shared" si="1"/>
        <v>0</v>
      </c>
      <c r="AB13" s="19">
        <f t="shared" si="1"/>
        <v>0</v>
      </c>
      <c r="AC13" s="19">
        <f t="shared" si="1"/>
        <v>0</v>
      </c>
      <c r="AD13" s="19">
        <f t="shared" si="1"/>
        <v>0</v>
      </c>
      <c r="AE13" s="19">
        <f t="shared" si="1"/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3" t="s">
        <v>2</v>
      </c>
      <c r="C14" s="41"/>
      <c r="D14" s="42">
        <f>SUM(F13:H13)+((I13-F13-G13)/3)+(E13/3)+(Z13*25)+(AA13*25)+(AB13*10)+(AC13*25)+(AD13*20)+(AE13*15)</f>
        <v>39.333333333333336</v>
      </c>
      <c r="E14" s="1"/>
      <c r="F14" s="1"/>
      <c r="G14" s="1"/>
      <c r="H14" s="1"/>
      <c r="I14" s="1"/>
      <c r="J14" s="1"/>
      <c r="K14" s="1"/>
      <c r="L14" s="1"/>
      <c r="M14" s="1"/>
      <c r="N14" s="43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25"/>
      <c r="AC14" s="1"/>
      <c r="AD14" s="44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43"/>
      <c r="O15" s="45"/>
      <c r="P15" s="1"/>
      <c r="Q15" s="46"/>
      <c r="R15" s="1"/>
      <c r="S15" s="1"/>
      <c r="T15" s="1"/>
      <c r="U15" s="1"/>
      <c r="V15" s="1"/>
      <c r="W15" s="1"/>
      <c r="X15" s="1"/>
      <c r="Y15" s="1"/>
      <c r="Z15" s="1"/>
      <c r="AA15" s="1"/>
      <c r="AB15" s="25"/>
      <c r="AC15" s="1"/>
      <c r="AD15" s="1"/>
      <c r="AE15" s="1"/>
      <c r="AF15" s="47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16</v>
      </c>
      <c r="C16" s="48"/>
      <c r="D16" s="48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9" t="s">
        <v>38</v>
      </c>
      <c r="O16" s="25"/>
      <c r="P16" s="49" t="s">
        <v>33</v>
      </c>
      <c r="Q16" s="13"/>
      <c r="R16" s="13"/>
      <c r="S16" s="13"/>
      <c r="T16" s="50"/>
      <c r="U16" s="50"/>
      <c r="V16" s="50"/>
      <c r="W16" s="50"/>
      <c r="X16" s="50"/>
      <c r="Y16" s="13"/>
      <c r="Z16" s="13"/>
      <c r="AA16" s="13"/>
      <c r="AB16" s="12"/>
      <c r="AC16" s="13"/>
      <c r="AD16" s="13"/>
      <c r="AE16" s="13"/>
      <c r="AF16" s="5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9" t="s">
        <v>17</v>
      </c>
      <c r="C17" s="13"/>
      <c r="D17" s="52"/>
      <c r="E17" s="31">
        <f>PRODUCT(E13)</f>
        <v>41</v>
      </c>
      <c r="F17" s="31">
        <f>PRODUCT(F13)</f>
        <v>0</v>
      </c>
      <c r="G17" s="31">
        <f>PRODUCT(G13)</f>
        <v>5</v>
      </c>
      <c r="H17" s="31">
        <f>PRODUCT(H13)</f>
        <v>4</v>
      </c>
      <c r="I17" s="31">
        <f>PRODUCT(I13)</f>
        <v>55</v>
      </c>
      <c r="J17" s="1"/>
      <c r="K17" s="53">
        <f>PRODUCT((F17+G17)/E17)</f>
        <v>0.12195121951219512</v>
      </c>
      <c r="L17" s="53">
        <f>PRODUCT(H17/E17)</f>
        <v>9.7560975609756101E-2</v>
      </c>
      <c r="M17" s="53">
        <f>PRODUCT(I17/E17)</f>
        <v>1.3414634146341464</v>
      </c>
      <c r="N17" s="34">
        <f>PRODUCT(N13)</f>
        <v>0.33333333333333331</v>
      </c>
      <c r="O17" s="25">
        <f>PRODUCT(O13)</f>
        <v>165</v>
      </c>
      <c r="P17" s="54" t="s">
        <v>34</v>
      </c>
      <c r="Q17" s="55"/>
      <c r="R17" s="55"/>
      <c r="S17" s="56" t="s">
        <v>48</v>
      </c>
      <c r="T17" s="56"/>
      <c r="U17" s="56"/>
      <c r="V17" s="56"/>
      <c r="W17" s="56"/>
      <c r="X17" s="56"/>
      <c r="Y17" s="56"/>
      <c r="Z17" s="56"/>
      <c r="AA17" s="56"/>
      <c r="AB17" s="57"/>
      <c r="AC17" s="56"/>
      <c r="AD17" s="58" t="s">
        <v>39</v>
      </c>
      <c r="AE17" s="58"/>
      <c r="AF17" s="59" t="s">
        <v>53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60" t="s">
        <v>18</v>
      </c>
      <c r="C18" s="61"/>
      <c r="D18" s="62"/>
      <c r="E18" s="31"/>
      <c r="F18" s="31"/>
      <c r="G18" s="31"/>
      <c r="H18" s="31"/>
      <c r="I18" s="31"/>
      <c r="J18" s="1"/>
      <c r="K18" s="53"/>
      <c r="L18" s="53"/>
      <c r="M18" s="53"/>
      <c r="N18" s="34"/>
      <c r="O18" s="63">
        <v>0</v>
      </c>
      <c r="P18" s="64" t="s">
        <v>35</v>
      </c>
      <c r="Q18" s="65"/>
      <c r="R18" s="65"/>
      <c r="S18" s="66" t="s">
        <v>50</v>
      </c>
      <c r="T18" s="66"/>
      <c r="U18" s="66"/>
      <c r="V18" s="66"/>
      <c r="W18" s="66"/>
      <c r="X18" s="66"/>
      <c r="Y18" s="66"/>
      <c r="Z18" s="66"/>
      <c r="AA18" s="66"/>
      <c r="AB18" s="67"/>
      <c r="AC18" s="66"/>
      <c r="AD18" s="68" t="s">
        <v>49</v>
      </c>
      <c r="AE18" s="68"/>
      <c r="AF18" s="69" t="s">
        <v>54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70" t="s">
        <v>19</v>
      </c>
      <c r="C19" s="71"/>
      <c r="D19" s="72"/>
      <c r="E19" s="32">
        <f>PRODUCT(U13)</f>
        <v>6</v>
      </c>
      <c r="F19" s="32">
        <f>PRODUCT(V13)</f>
        <v>0</v>
      </c>
      <c r="G19" s="32">
        <f>PRODUCT(W13)</f>
        <v>0</v>
      </c>
      <c r="H19" s="32">
        <f>PRODUCT(X13)</f>
        <v>0</v>
      </c>
      <c r="I19" s="32">
        <f>PRODUCT(Y13)</f>
        <v>15</v>
      </c>
      <c r="J19" s="1"/>
      <c r="K19" s="73">
        <f>PRODUCT((F19+G19)/E19)</f>
        <v>0</v>
      </c>
      <c r="L19" s="73">
        <f>PRODUCT(H19/E19)</f>
        <v>0</v>
      </c>
      <c r="M19" s="73">
        <f>PRODUCT(I19/E19)</f>
        <v>2.5</v>
      </c>
      <c r="N19" s="74">
        <v>0.625</v>
      </c>
      <c r="O19" s="25">
        <v>24</v>
      </c>
      <c r="P19" s="64" t="s">
        <v>36</v>
      </c>
      <c r="Q19" s="65"/>
      <c r="R19" s="65"/>
      <c r="S19" s="66" t="s">
        <v>52</v>
      </c>
      <c r="T19" s="66"/>
      <c r="U19" s="66"/>
      <c r="V19" s="66"/>
      <c r="W19" s="66"/>
      <c r="X19" s="66"/>
      <c r="Y19" s="66"/>
      <c r="Z19" s="66"/>
      <c r="AA19" s="66"/>
      <c r="AB19" s="67"/>
      <c r="AC19" s="66"/>
      <c r="AD19" s="68" t="s">
        <v>51</v>
      </c>
      <c r="AE19" s="68"/>
      <c r="AF19" s="69" t="s">
        <v>55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75" t="s">
        <v>20</v>
      </c>
      <c r="C20" s="76"/>
      <c r="D20" s="77"/>
      <c r="E20" s="19">
        <f>SUM(E17:E19)</f>
        <v>47</v>
      </c>
      <c r="F20" s="19">
        <f>SUM(F17:F19)</f>
        <v>0</v>
      </c>
      <c r="G20" s="19">
        <f>SUM(G17:G19)</f>
        <v>5</v>
      </c>
      <c r="H20" s="19">
        <f>SUM(H17:H19)</f>
        <v>4</v>
      </c>
      <c r="I20" s="19">
        <f>SUM(I17:I19)</f>
        <v>70</v>
      </c>
      <c r="J20" s="1"/>
      <c r="K20" s="78">
        <f>PRODUCT((F20+G20)/E20)</f>
        <v>0.10638297872340426</v>
      </c>
      <c r="L20" s="78">
        <f>PRODUCT(H20/E20)</f>
        <v>8.5106382978723402E-2</v>
      </c>
      <c r="M20" s="78">
        <f>PRODUCT(I20/E20)</f>
        <v>1.4893617021276595</v>
      </c>
      <c r="N20" s="39">
        <f>PRODUCT(I20/O20)</f>
        <v>0.37037037037037035</v>
      </c>
      <c r="O20" s="25">
        <f>SUM(O17:O19)</f>
        <v>189</v>
      </c>
      <c r="P20" s="79" t="s">
        <v>37</v>
      </c>
      <c r="Q20" s="80"/>
      <c r="R20" s="80"/>
      <c r="S20" s="81"/>
      <c r="T20" s="81"/>
      <c r="U20" s="81"/>
      <c r="V20" s="81"/>
      <c r="W20" s="81"/>
      <c r="X20" s="81"/>
      <c r="Y20" s="81"/>
      <c r="Z20" s="81"/>
      <c r="AA20" s="81"/>
      <c r="AB20" s="82"/>
      <c r="AC20" s="81"/>
      <c r="AD20" s="81"/>
      <c r="AE20" s="83"/>
      <c r="AF20" s="84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44"/>
      <c r="C21" s="44"/>
      <c r="D21" s="44"/>
      <c r="E21" s="44"/>
      <c r="F21" s="44"/>
      <c r="G21" s="44"/>
      <c r="H21" s="44"/>
      <c r="I21" s="44"/>
      <c r="J21" s="1"/>
      <c r="K21" s="44"/>
      <c r="L21" s="44"/>
      <c r="M21" s="44"/>
      <c r="N21" s="43"/>
      <c r="O21" s="25"/>
      <c r="P21" s="1"/>
      <c r="Q21" s="46"/>
      <c r="R21" s="1"/>
      <c r="S21" s="1"/>
      <c r="T21" s="25"/>
      <c r="U21" s="25"/>
      <c r="V21" s="85"/>
      <c r="W21" s="1"/>
      <c r="X21" s="1"/>
      <c r="Y21" s="1"/>
      <c r="Z21" s="1"/>
      <c r="AA21" s="1"/>
      <c r="AB21" s="25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 t="s">
        <v>40</v>
      </c>
      <c r="C22" s="1"/>
      <c r="D22" s="1" t="s">
        <v>46</v>
      </c>
      <c r="E22" s="1"/>
      <c r="F22" s="25"/>
      <c r="G22" s="1"/>
      <c r="H22" s="1"/>
      <c r="I22" s="1"/>
      <c r="J22" s="1"/>
      <c r="K22" s="1"/>
      <c r="L22" s="1"/>
      <c r="M22" s="1"/>
      <c r="N22" s="46"/>
      <c r="O22" s="25"/>
      <c r="P22" s="1"/>
      <c r="Q22" s="46"/>
      <c r="R22" s="1"/>
      <c r="S22" s="1"/>
      <c r="T22" s="25"/>
      <c r="U22" s="25"/>
      <c r="V22" s="85"/>
      <c r="W22" s="1"/>
      <c r="X22" s="1"/>
      <c r="Y22" s="1"/>
      <c r="Z22" s="1"/>
      <c r="AA22" s="1"/>
      <c r="AB22" s="25"/>
      <c r="AC22" s="1"/>
      <c r="AD22" s="1"/>
      <c r="AE22" s="1"/>
      <c r="AF22" s="47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46"/>
      <c r="O23" s="25"/>
      <c r="P23" s="1"/>
      <c r="Q23" s="46"/>
      <c r="R23" s="1"/>
      <c r="S23" s="1"/>
      <c r="T23" s="25"/>
      <c r="U23" s="25"/>
      <c r="V23" s="85"/>
      <c r="W23" s="1"/>
      <c r="X23" s="1"/>
      <c r="Y23" s="1"/>
      <c r="Z23" s="1"/>
      <c r="AA23" s="1"/>
      <c r="AB23" s="25"/>
      <c r="AC23" s="1"/>
      <c r="AD23" s="1"/>
      <c r="AE23" s="1"/>
      <c r="AF23" s="47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46"/>
      <c r="O24" s="25"/>
      <c r="P24" s="1"/>
      <c r="Q24" s="46"/>
      <c r="R24" s="1"/>
      <c r="S24" s="1"/>
      <c r="T24" s="25"/>
      <c r="U24" s="25"/>
      <c r="V24" s="85"/>
      <c r="W24" s="1"/>
      <c r="X24" s="1"/>
      <c r="Y24" s="1"/>
      <c r="Z24" s="1"/>
      <c r="AA24" s="1"/>
      <c r="AB24" s="25"/>
      <c r="AC24" s="1"/>
      <c r="AD24" s="1"/>
      <c r="AE24" s="1"/>
      <c r="AF24" s="47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s="86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s="86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s="86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9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9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9"/>
      <c r="AH35" s="86"/>
      <c r="AI35" s="86"/>
      <c r="AJ35" s="86"/>
      <c r="AK35" s="86"/>
      <c r="AL35" s="86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86"/>
      <c r="AI36" s="86"/>
      <c r="AJ36" s="86"/>
      <c r="AK36" s="86"/>
      <c r="AL36" s="86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2019-01-24T18:52:15Z</dcterms:modified>
</cp:coreProperties>
</file>